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Расчет %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3" l="1"/>
  <c r="H18" i="3" l="1"/>
  <c r="H17" i="3"/>
  <c r="H15" i="3"/>
  <c r="H13" i="3"/>
  <c r="H11" i="3"/>
  <c r="H9" i="3"/>
  <c r="H7" i="3"/>
  <c r="H6" i="3"/>
  <c r="G17" i="3"/>
  <c r="G15" i="3"/>
  <c r="G13" i="3"/>
  <c r="G11" i="3"/>
  <c r="G16" i="3"/>
  <c r="G14" i="3"/>
  <c r="G12" i="3"/>
  <c r="G10" i="3"/>
  <c r="G9" i="3"/>
  <c r="G8" i="3"/>
  <c r="D8" i="3"/>
  <c r="D14" i="3"/>
  <c r="D12" i="3"/>
  <c r="D10" i="3"/>
  <c r="D16" i="3"/>
  <c r="G7" i="3"/>
  <c r="F18" i="3"/>
  <c r="C18" i="3"/>
  <c r="G6" i="3"/>
  <c r="D18" i="3" l="1"/>
  <c r="G18" i="3"/>
</calcChain>
</file>

<file path=xl/sharedStrings.xml><?xml version="1.0" encoding="utf-8"?>
<sst xmlns="http://schemas.openxmlformats.org/spreadsheetml/2006/main" count="29" uniqueCount="21">
  <si>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</si>
  <si>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</si>
  <si>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</si>
  <si>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</si>
  <si>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</si>
  <si>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</si>
  <si>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</si>
  <si>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период</t>
  </si>
  <si>
    <t>дни</t>
  </si>
  <si>
    <t>ИТОГО</t>
  </si>
  <si>
    <t>В БУ и НУ</t>
  </si>
  <si>
    <t>По графику банка</t>
  </si>
  <si>
    <t>сумма процентов</t>
  </si>
  <si>
    <t>Итого за календарный месяц</t>
  </si>
  <si>
    <t>18.06.26-16.07.26</t>
  </si>
  <si>
    <t>17.07.26-16.08.26</t>
  </si>
  <si>
    <t>17.08.26-16.09.26</t>
  </si>
  <si>
    <t>17.09.26-16.10.26</t>
  </si>
  <si>
    <t>17.10.26-16.11.26</t>
  </si>
  <si>
    <t>17.11.26-16.12.26</t>
  </si>
  <si>
    <t xml:space="preserve">Расчет процентов по договору от 17.06.2026 КД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</si>
</sst>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11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5" xfId="0" applyFont="1" applyBorder="1"/>
    <xf numFmtId="4" fontId="1" fillId="0" borderId="6" xfId="0" applyNumberFormat="1" applyFont="1" applyBorder="1"/>
    <xf numFmtId="0" fontId="1" fillId="0" borderId="9" xfId="0" applyFont="1" applyBorder="1"/>
    <xf numFmtId="4" fontId="1" fillId="0" borderId="10" xfId="0" applyNumberFormat="1" applyFont="1" applyBorder="1"/>
    <xf numFmtId="0" fontId="1" fillId="0" borderId="7" xfId="0" applyFont="1" applyBorder="1"/>
    <xf numFmtId="0" fontId="2" fillId="0" borderId="5" xfId="0" applyFont="1" applyBorder="1"/>
    <xf numFmtId="4" fontId="2" fillId="0" borderId="15" xfId="0" applyNumberFormat="1" applyFont="1" applyBorder="1" applyAlignment="1">
      <alignment horizontal="center" vertical="center"/>
    </xf>
    <xf numFmtId="0" fontId="2" fillId="0" borderId="9" xfId="0" applyFont="1" applyBorder="1"/>
    <xf numFmtId="4" fontId="2" fillId="0" borderId="18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" fontId="1" fillId="0" borderId="18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4" fontId="2" fillId="0" borderId="18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4" fontId="1" fillId="0" borderId="14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8"/>
  <sheetViews>
    <sheetView tabSelected="1" workbookViewId="0">
      <selection activeCell="J7" sqref="J7"/>
    </sheetView>
  </sheetViews>
  <sheetFormatPr defaultRowHeight="14.4" x14ac:dyDescent="0.3"/>
  <cols>
    <col min="2" max="2" width="17.33203125" customWidth="1"/>
    <col min="3" max="3" width="6.44140625" customWidth="1"/>
    <col min="4" max="4" width="19.6640625" customWidth="1"/>
    <col min="5" max="5" width="17.44140625" customWidth="1"/>
    <col min="7" max="7" width="19.88671875" customWidth="1"/>
    <col min="8" max="8" width="19.5546875" customWidth="1"/>
  </cols>
  <sheetData>
    <row r="2" spans="2:8" x14ac:dyDescent="0.3">
      <c r="B2" t="s">
        <v>20</v>
      </c>
    </row>
    <row r="3" spans="2:8" ht="15" thickBot="1" x14ac:dyDescent="0.35"/>
    <row r="4" spans="2:8" x14ac:dyDescent="0.3">
      <c r="B4" s="20" t="s">
        <v>11</v>
      </c>
      <c r="C4" s="21"/>
      <c r="D4" s="21"/>
      <c r="E4" s="21" t="s">
        <v>10</v>
      </c>
      <c r="F4" s="21"/>
      <c r="G4" s="22"/>
      <c r="H4" s="23" t="s">
        <v>13</v>
      </c>
    </row>
    <row r="5" spans="2:8" ht="15" thickBot="1" x14ac:dyDescent="0.35">
      <c r="B5" s="24" t="s">
        <v>7</v>
      </c>
      <c r="C5" s="25" t="s">
        <v>8</v>
      </c>
      <c r="D5" s="25" t="s">
        <v>12</v>
      </c>
      <c r="E5" s="25" t="s">
        <v>7</v>
      </c>
      <c r="F5" s="25" t="s">
        <v>8</v>
      </c>
      <c r="G5" s="26" t="s">
        <v>12</v>
      </c>
      <c r="H5" s="27"/>
    </row>
    <row r="6" spans="2:8" x14ac:dyDescent="0.3">
      <c r="B6" s="10" t="s">
        <v>14</v>
      </c>
      <c r="C6" s="12">
        <v>29</v>
      </c>
      <c r="D6" s="14">
        <f>1200000*0.19/365*C6</f>
        <v>18115.068493150684</v>
      </c>
      <c r="E6" s="6" t="s">
        <v>0</v>
      </c>
      <c r="F6" s="1">
        <v>13</v>
      </c>
      <c r="G6" s="2">
        <f>D6/C6*F6</f>
        <v>8120.5479452054788</v>
      </c>
      <c r="H6" s="7">
        <f>G6</f>
        <v>8120.5479452054788</v>
      </c>
    </row>
    <row r="7" spans="2:8" ht="15" thickBot="1" x14ac:dyDescent="0.35">
      <c r="B7" s="11"/>
      <c r="C7" s="13"/>
      <c r="D7" s="15"/>
      <c r="E7" s="3" t="s">
        <v>1</v>
      </c>
      <c r="F7" s="3">
        <v>16</v>
      </c>
      <c r="G7" s="4">
        <f>D6-G6</f>
        <v>9994.5205479452052</v>
      </c>
      <c r="H7" s="16">
        <f>G7+G8</f>
        <v>17802.739726027397</v>
      </c>
    </row>
    <row r="8" spans="2:8" x14ac:dyDescent="0.3">
      <c r="B8" s="10" t="s">
        <v>15</v>
      </c>
      <c r="C8" s="12">
        <v>31</v>
      </c>
      <c r="D8" s="14">
        <f>(1200000-200000)*0.19/365*C8</f>
        <v>16136.986301369863</v>
      </c>
      <c r="E8" s="1" t="s">
        <v>1</v>
      </c>
      <c r="F8" s="1">
        <v>15</v>
      </c>
      <c r="G8" s="2">
        <f>D8/C8*F8</f>
        <v>7808.2191780821913</v>
      </c>
      <c r="H8" s="17"/>
    </row>
    <row r="9" spans="2:8" ht="15" thickBot="1" x14ac:dyDescent="0.35">
      <c r="B9" s="11"/>
      <c r="C9" s="13"/>
      <c r="D9" s="15"/>
      <c r="E9" s="8" t="s">
        <v>2</v>
      </c>
      <c r="F9" s="3">
        <v>16</v>
      </c>
      <c r="G9" s="4">
        <f>D8-G8</f>
        <v>8328.767123287671</v>
      </c>
      <c r="H9" s="18">
        <f>G9+G10</f>
        <v>14575.342465753423</v>
      </c>
    </row>
    <row r="10" spans="2:8" x14ac:dyDescent="0.3">
      <c r="B10" s="10" t="s">
        <v>16</v>
      </c>
      <c r="C10" s="12">
        <v>31</v>
      </c>
      <c r="D10" s="14">
        <f>(1200000-400000)*0.19/365*C10</f>
        <v>12909.589041095889</v>
      </c>
      <c r="E10" s="6" t="s">
        <v>2</v>
      </c>
      <c r="F10" s="1">
        <v>15</v>
      </c>
      <c r="G10" s="2">
        <f>D10/C10*F10</f>
        <v>6246.5753424657523</v>
      </c>
      <c r="H10" s="19"/>
    </row>
    <row r="11" spans="2:8" ht="15" thickBot="1" x14ac:dyDescent="0.35">
      <c r="B11" s="11"/>
      <c r="C11" s="13"/>
      <c r="D11" s="15"/>
      <c r="E11" s="3" t="s">
        <v>3</v>
      </c>
      <c r="F11" s="3">
        <v>16</v>
      </c>
      <c r="G11" s="4">
        <f>D10-G10</f>
        <v>6663.0136986301368</v>
      </c>
      <c r="H11" s="16">
        <f>G11+G12</f>
        <v>11035.616438356165</v>
      </c>
    </row>
    <row r="12" spans="2:8" x14ac:dyDescent="0.3">
      <c r="B12" s="10" t="s">
        <v>17</v>
      </c>
      <c r="C12" s="12">
        <v>30</v>
      </c>
      <c r="D12" s="14">
        <f>(1200000-600000)*0.19/365*C12</f>
        <v>9369.8630136986303</v>
      </c>
      <c r="E12" s="1" t="s">
        <v>3</v>
      </c>
      <c r="F12" s="1">
        <v>14</v>
      </c>
      <c r="G12" s="2">
        <f>D12/C12*F12</f>
        <v>4372.6027397260277</v>
      </c>
      <c r="H12" s="17"/>
    </row>
    <row r="13" spans="2:8" ht="15" thickBot="1" x14ac:dyDescent="0.35">
      <c r="B13" s="11"/>
      <c r="C13" s="13"/>
      <c r="D13" s="15"/>
      <c r="E13" s="8" t="s">
        <v>4</v>
      </c>
      <c r="F13" s="3">
        <v>16</v>
      </c>
      <c r="G13" s="4">
        <f>D12-G12</f>
        <v>4997.2602739726026</v>
      </c>
      <c r="H13" s="18">
        <f>G13+G14</f>
        <v>8120.5479452054788</v>
      </c>
    </row>
    <row r="14" spans="2:8" x14ac:dyDescent="0.3">
      <c r="B14" s="10" t="s">
        <v>18</v>
      </c>
      <c r="C14" s="12">
        <v>31</v>
      </c>
      <c r="D14" s="14">
        <f>(1200000-800000)*0.19/365*C14</f>
        <v>6454.7945205479446</v>
      </c>
      <c r="E14" s="6" t="s">
        <v>4</v>
      </c>
      <c r="F14" s="1">
        <v>15</v>
      </c>
      <c r="G14" s="2">
        <f>D14/C14*F14</f>
        <v>3123.2876712328762</v>
      </c>
      <c r="H14" s="19"/>
    </row>
    <row r="15" spans="2:8" ht="15" thickBot="1" x14ac:dyDescent="0.35">
      <c r="B15" s="11"/>
      <c r="C15" s="13"/>
      <c r="D15" s="15"/>
      <c r="E15" s="3" t="s">
        <v>5</v>
      </c>
      <c r="F15" s="3">
        <v>16</v>
      </c>
      <c r="G15" s="4">
        <f>D14-G14</f>
        <v>3331.5068493150684</v>
      </c>
      <c r="H15" s="16">
        <f>G15+G16</f>
        <v>4789.0410958904104</v>
      </c>
    </row>
    <row r="16" spans="2:8" x14ac:dyDescent="0.3">
      <c r="B16" s="10" t="s">
        <v>19</v>
      </c>
      <c r="C16" s="12">
        <v>30</v>
      </c>
      <c r="D16" s="14">
        <f>(1200000-1000000)*0.19/365*C16</f>
        <v>3123.2876712328766</v>
      </c>
      <c r="E16" s="1" t="s">
        <v>5</v>
      </c>
      <c r="F16" s="1">
        <v>14</v>
      </c>
      <c r="G16" s="2">
        <f>D16/C16*F16</f>
        <v>1457.5342465753424</v>
      </c>
      <c r="H16" s="17"/>
    </row>
    <row r="17" spans="2:8" ht="15" thickBot="1" x14ac:dyDescent="0.35">
      <c r="B17" s="11"/>
      <c r="C17" s="13"/>
      <c r="D17" s="15"/>
      <c r="E17" s="8" t="s">
        <v>6</v>
      </c>
      <c r="F17" s="3">
        <v>16</v>
      </c>
      <c r="G17" s="4">
        <f>D16-G16</f>
        <v>1665.7534246575342</v>
      </c>
      <c r="H17" s="9">
        <f>G17</f>
        <v>1665.7534246575342</v>
      </c>
    </row>
    <row r="18" spans="2:8" ht="15" thickBot="1" x14ac:dyDescent="0.35">
      <c r="B18" s="5" t="s">
        <v>9</v>
      </c>
      <c r="C18" s="28">
        <f>SUM(C6:C17)</f>
        <v>182</v>
      </c>
      <c r="D18" s="29">
        <f>SUM(D6:D17)</f>
        <v>66109.589041095882</v>
      </c>
      <c r="E18" s="28"/>
      <c r="F18" s="28">
        <f>SUM(F6:F17)</f>
        <v>182</v>
      </c>
      <c r="G18" s="30">
        <f>SUM(G6:G17)</f>
        <v>66109.589041095882</v>
      </c>
      <c r="H18" s="31">
        <f>SUM(H6:H17)</f>
        <v>66109.589041095882</v>
      </c>
    </row>
  </sheetData>
  <mergeCells count="26">
    <mergeCell ref="H15:H16"/>
    <mergeCell ref="H4:H5"/>
    <mergeCell ref="H7:H8"/>
    <mergeCell ref="H9:H10"/>
    <mergeCell ref="H11:H12"/>
    <mergeCell ref="H13:H14"/>
    <mergeCell ref="B14:B15"/>
    <mergeCell ref="C14:C15"/>
    <mergeCell ref="D14:D15"/>
    <mergeCell ref="B16:B17"/>
    <mergeCell ref="C16:C17"/>
    <mergeCell ref="D16:D17"/>
    <mergeCell ref="B10:B11"/>
    <mergeCell ref="C10:C11"/>
    <mergeCell ref="D10:D11"/>
    <mergeCell ref="B12:B13"/>
    <mergeCell ref="C12:C13"/>
    <mergeCell ref="D12:D13"/>
    <mergeCell ref="B8:B9"/>
    <mergeCell ref="C8:C9"/>
    <mergeCell ref="D8:D9"/>
    <mergeCell ref="B4:D4"/>
    <mergeCell ref="E4:G4"/>
    <mergeCell ref="B6:B7"/>
    <mergeCell ref="C6:C7"/>
    <mergeCell ref="D6:D7"/>
  </mergeCells>
  <pageMargins left="0.7" right="0.7" top="0.75" bottom="0.75" header="0.3" footer="0.3"/>
  <pageSetup paperSize="9" orientation="portrait" r:id="rId1"/>
  <ignoredErrors>
    <ignoredError sqref="G7:G8 G16 G14 G12 G10 G9 G11 G13 G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2026-05-05T13:07:46Z</dcterms:modified>
</cp:coreProperties>
</file>