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рия\Desktop\КнП проверка\"/>
    </mc:Choice>
  </mc:AlternateContent>
  <bookViews>
    <workbookView xWindow="0" yWindow="0" windowWidth="11400" windowHeight="5904" tabRatio="520" activeTab="3"/>
  </bookViews>
  <sheets>
    <sheet name="Образец" sheetId="1" r:id="rId1"/>
    <sheet name="Распределение 5% нет" sheetId="2" r:id="rId2"/>
    <sheet name="Распределение 5% да" sheetId="4" r:id="rId3"/>
    <sheet name="Правило 5%" sheetId="3" r:id="rId4"/>
  </sheets>
  <calcPr calcId="162913"/>
</workbook>
</file>

<file path=xl/calcChain.xml><?xml version="1.0" encoding="utf-8"?>
<calcChain xmlns="http://schemas.openxmlformats.org/spreadsheetml/2006/main">
  <c r="G11" i="4" l="1"/>
  <c r="E11" i="2"/>
  <c r="G11" i="2"/>
  <c r="G20" i="4"/>
  <c r="F20" i="4"/>
  <c r="H19" i="4"/>
  <c r="J19" i="4" s="1"/>
  <c r="J18" i="4"/>
  <c r="H18" i="4"/>
  <c r="H17" i="4"/>
  <c r="J17" i="4" s="1"/>
  <c r="I19" i="4"/>
  <c r="K19" i="4" s="1"/>
  <c r="D19" i="3"/>
  <c r="C9" i="3" s="1"/>
  <c r="D16" i="3"/>
  <c r="C10" i="3" s="1"/>
  <c r="J20" i="4" l="1"/>
  <c r="H20" i="4"/>
  <c r="I17" i="4"/>
  <c r="I18" i="4"/>
  <c r="K18" i="4" s="1"/>
  <c r="D9" i="3"/>
  <c r="I18" i="2"/>
  <c r="K18" i="2" s="1"/>
  <c r="I19" i="2"/>
  <c r="K19" i="2" s="1"/>
  <c r="I17" i="2"/>
  <c r="K17" i="2" s="1"/>
  <c r="H18" i="2"/>
  <c r="J18" i="2" s="1"/>
  <c r="H19" i="2"/>
  <c r="J19" i="2" s="1"/>
  <c r="H17" i="2"/>
  <c r="J17" i="2"/>
  <c r="G20" i="2"/>
  <c r="F20" i="2"/>
  <c r="G12" i="4" l="1"/>
  <c r="G12" i="2"/>
  <c r="K20" i="2"/>
  <c r="I20" i="4"/>
  <c r="K17" i="4"/>
  <c r="K20" i="4" s="1"/>
  <c r="J20" i="2"/>
  <c r="I20" i="2"/>
  <c r="H20" i="2"/>
</calcChain>
</file>

<file path=xl/sharedStrings.xml><?xml version="1.0" encoding="utf-8"?>
<sst xmlns="http://schemas.openxmlformats.org/spreadsheetml/2006/main" count="164" uniqueCount="69">
  <si>
    <t>Анализ распределения сумм НДС</t>
  </si>
  <si>
    <t>Налогоплательщик:  ООО ЧАРОИТ</t>
  </si>
  <si>
    <t>Идентификационный номер налогоплательщика:  0411106941 / 041101001</t>
  </si>
  <si>
    <t>Период: 1 квартал 2021 г. по документу "Распределение НДС 0000-000001 от 31.03.2021 23:59:59"</t>
  </si>
  <si>
    <t>1. База для распределения НДС</t>
  </si>
  <si>
    <t>Выручка от реализации товаров (работ, услуг) всего</t>
  </si>
  <si>
    <t>В том числе выручка, не облагаемая НДС</t>
  </si>
  <si>
    <t>В том числе выручка, по деятельности с особым порядком налогообложения</t>
  </si>
  <si>
    <t>В том числе выручка, облагаемая НДС по ставке 0%</t>
  </si>
  <si>
    <t>В том числе выручка, облагаемая НДС по обычным ставкам</t>
  </si>
  <si>
    <t>Распределение НДС 0000-000001 от 31.03.2021 23:59:59</t>
  </si>
  <si>
    <t>2. Результаты распределения НДС</t>
  </si>
  <si>
    <t>Номер и дата с/ф</t>
  </si>
  <si>
    <t>Наименование продавца</t>
  </si>
  <si>
    <t>Вид ценности</t>
  </si>
  <si>
    <t>Подлежит распределению</t>
  </si>
  <si>
    <t>Учитывается в стоимости</t>
  </si>
  <si>
    <t>Учитывается в стоимости (ЕНВД)</t>
  </si>
  <si>
    <t>Для операций по 0%</t>
  </si>
  <si>
    <t>Принимается к вычету</t>
  </si>
  <si>
    <t>Сумма</t>
  </si>
  <si>
    <t>НДС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</si>
  <si>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</si>
  <si>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</si>
  <si>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</si>
  <si>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</si>
  <si>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</si>
  <si>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</si>
  <si>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</si>
  <si>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</si>
  <si>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</si>
  <si>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</si>
  <si>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</si>
  <si>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</si>
  <si>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</si>
  <si>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31.01.2021, №3101</t>
  </si>
  <si>
    <t>НАШ ОФИС ООО</t>
  </si>
  <si>
    <t>Прочие работы и услуги</t>
  </si>
  <si>
    <t>28.02.2021, №2802</t>
  </si>
  <si>
    <t>31.03.2021, №3103</t>
  </si>
  <si>
    <t>Итоги за период:</t>
  </si>
  <si>
    <t>Период: 1 квартал 2021 г. по документу "Распределение НДС 0000-000001 от 31.03.2021"</t>
  </si>
  <si>
    <t>Распределение НДС 0000-000001 от 31.03.2021</t>
  </si>
  <si>
    <t>ДоляРН %</t>
  </si>
  <si>
    <t>Рнеобл</t>
  </si>
  <si>
    <t>Внеобл</t>
  </si>
  <si>
    <t>Вобщ</t>
  </si>
  <si>
    <t>Робщ</t>
  </si>
  <si>
    <t>Расчет правила 5%</t>
  </si>
  <si>
    <t>Период: 1 квартал 2021 г.</t>
  </si>
  <si>
    <t>Показатель</t>
  </si>
  <si>
    <t>Наименование</t>
  </si>
  <si>
    <t>Сумма без НДС</t>
  </si>
  <si>
    <t>Расходы по не облагаемым НДС операциям</t>
  </si>
  <si>
    <t>Расходы по облагаемым НДС операциям</t>
  </si>
  <si>
    <t>Рпрямые</t>
  </si>
  <si>
    <t>Общие расходы для облагаемых и необлагаемых операций</t>
  </si>
  <si>
    <t>Общая величина совокупных расходов</t>
  </si>
  <si>
    <t>Сумма не облагаемых НДС операций</t>
  </si>
  <si>
    <t>Выручка от облагаемых НДС операций</t>
  </si>
  <si>
    <t>Вобл</t>
  </si>
  <si>
    <t>Ркосв</t>
  </si>
  <si>
    <t>Расчет доли совокупных расходов по не облагаемым НДС операциям (доляРН %)</t>
  </si>
  <si>
    <t>Взять за основу - убрать лишнее</t>
  </si>
  <si>
    <t>Это образец</t>
  </si>
  <si>
    <t>Правило 5%</t>
  </si>
  <si>
    <t>% распределения по выручке</t>
  </si>
  <si>
    <t>Вручную разница в 0,01</t>
  </si>
  <si>
    <t>КО 1010292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</si>
</sst>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&quot;&quot;;General"/>
  </numFmts>
  <fonts count="13" x14ac:knownFonts="1">
    <font>
      <sz val="8"/>
      <name val="Arial"/>
      <family val="2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C00000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Arial"/>
      <family val="2"/>
    </font>
    <font>
      <i/>
      <sz val="9"/>
      <name val="Arial"/>
      <family val="2"/>
      <charset val="204"/>
    </font>
    <font>
      <sz val="8"/>
      <color rgb="FFC00000"/>
      <name val="Arial"/>
      <family val="2"/>
    </font>
    <font>
      <sz val="9"/>
      <color rgb="FFFF0000"/>
      <name val="Arial"/>
      <family val="2"/>
      <charset val="204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0" fontId="5" fillId="0" borderId="2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2" fontId="5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0" fontId="2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0" fontId="7" fillId="0" borderId="2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/>
    <xf numFmtId="0" fontId="8" fillId="0" borderId="0" xfId="0" applyFont="1"/>
    <xf numFmtId="4" fontId="8" fillId="0" borderId="0" xfId="0" applyNumberFormat="1" applyFont="1"/>
    <xf numFmtId="0" fontId="6" fillId="0" borderId="0" xfId="0" applyFont="1"/>
    <xf numFmtId="0" fontId="2" fillId="0" borderId="1" xfId="0" applyNumberFormat="1" applyFont="1" applyBorder="1" applyAlignment="1"/>
    <xf numFmtId="0" fontId="9" fillId="0" borderId="0" xfId="0" applyFont="1"/>
    <xf numFmtId="0" fontId="8" fillId="0" borderId="3" xfId="0" applyFont="1" applyBorder="1"/>
    <xf numFmtId="4" fontId="8" fillId="0" borderId="3" xfId="0" applyNumberFormat="1" applyFont="1" applyBorder="1"/>
    <xf numFmtId="0" fontId="8" fillId="0" borderId="3" xfId="0" applyFont="1" applyFill="1" applyBorder="1"/>
    <xf numFmtId="0" fontId="9" fillId="3" borderId="3" xfId="0" applyFont="1" applyFill="1" applyBorder="1"/>
    <xf numFmtId="4" fontId="9" fillId="3" borderId="3" xfId="0" applyNumberFormat="1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4" fillId="3" borderId="3" xfId="0" applyNumberFormat="1" applyFont="1" applyFill="1" applyBorder="1"/>
    <xf numFmtId="0" fontId="4" fillId="3" borderId="3" xfId="0" applyFont="1" applyFill="1" applyBorder="1"/>
    <xf numFmtId="0" fontId="10" fillId="0" borderId="0" xfId="0" applyFont="1"/>
    <xf numFmtId="10" fontId="7" fillId="0" borderId="0" xfId="0" applyNumberFormat="1" applyFont="1" applyBorder="1" applyAlignment="1">
      <alignment horizontal="center" vertical="center" wrapText="1"/>
    </xf>
    <xf numFmtId="10" fontId="7" fillId="2" borderId="10" xfId="0" applyNumberFormat="1" applyFont="1" applyFill="1" applyBorder="1" applyAlignment="1">
      <alignment horizontal="center"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10" fontId="7" fillId="4" borderId="10" xfId="0" applyNumberFormat="1" applyFont="1" applyFill="1" applyBorder="1" applyAlignment="1">
      <alignment horizontal="center"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2" fontId="11" fillId="4" borderId="3" xfId="0" applyNumberFormat="1" applyFont="1" applyFill="1" applyBorder="1" applyAlignment="1">
      <alignment horizontal="right" vertical="top" wrapText="1"/>
    </xf>
    <xf numFmtId="2" fontId="11" fillId="2" borderId="3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12" fillId="0" borderId="0" xfId="0" applyFont="1"/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/>
    <xf numFmtId="0" fontId="3" fillId="0" borderId="0" xfId="0" applyNumberFormat="1" applyFont="1" applyAlignment="1">
      <alignment horizontal="left" vertical="center"/>
    </xf>
    <xf numFmtId="0" fontId="4" fillId="0" borderId="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10" xfId="0" applyNumberFormat="1" applyFont="1" applyBorder="1"/>
    <xf numFmtId="0" fontId="2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/>
    <xf numFmtId="10" fontId="6" fillId="5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60A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137160</xdr:colOff>
      <xdr:row>6</xdr:row>
      <xdr:rowOff>76200</xdr:rowOff>
    </xdr:from>
    <xdr:to>
      <xdr:col>9</xdr:col>
      <xdr:colOff>559473</xdr:colOff>
      <xdr:row>9</xdr:row>
      <xdr:rowOff>184499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0240" y="1143000"/>
          <a:ext cx="1908213" cy="1091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180341</xdr:colOff>
      <xdr:row>6</xdr:row>
      <xdr:rowOff>106614</xdr:rowOff>
    </xdr:from>
    <xdr:to>
      <xdr:col>9</xdr:col>
      <xdr:colOff>601981</xdr:colOff>
      <xdr:row>10</xdr:row>
      <xdr:rowOff>7619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3421" y="1173414"/>
          <a:ext cx="1907540" cy="1089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219747</xdr:colOff>
      <xdr:row>1</xdr:row>
      <xdr:rowOff>38100</xdr:rowOff>
    </xdr:from>
    <xdr:to>
      <xdr:col>15</xdr:col>
      <xdr:colOff>297180</xdr:colOff>
      <xdr:row>23</xdr:row>
      <xdr:rowOff>89387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4247" y="167640"/>
          <a:ext cx="5441913" cy="3602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autoPageBreaks="0" fitToPage="1"/>
  </sheetPr>
  <dimension ref="A1:O24"/>
  <sheetViews>
    <sheetView workbookViewId="0">
      <selection activeCell="B24" sqref="B24"/>
    </sheetView>
  </sheetViews>
  <sheetFormatPr defaultRowHeight="10.199999999999999" x14ac:dyDescent="0.2"/>
  <cols>
    <col min="1" max="1" width="2.140625" customWidth="1"/>
    <col min="2" max="2" width="19.28515625" customWidth="1"/>
    <col min="3" max="3" width="16.85546875" customWidth="1"/>
    <col min="4" max="4" width="16.28515625" customWidth="1"/>
    <col min="5" max="5" width="20" customWidth="1"/>
    <col min="6" max="6" width="15.28515625" customWidth="1"/>
    <col min="7" max="7" width="15" customWidth="1"/>
    <col min="8" max="8" width="14" customWidth="1"/>
    <col min="9" max="9" width="13.85546875" customWidth="1"/>
    <col min="10" max="10" width="14" customWidth="1"/>
    <col min="11" max="11" width="13" customWidth="1"/>
    <col min="12" max="12" width="13.28515625" customWidth="1"/>
    <col min="13" max="13" width="13.7109375" customWidth="1"/>
    <col min="14" max="14" width="13.85546875" customWidth="1"/>
    <col min="15" max="17" width="14.140625" customWidth="1"/>
    <col min="18" max="256" width="10.28515625" customWidth="1"/>
  </cols>
  <sheetData>
    <row r="1" spans="1:15" ht="15.75" customHeight="1" x14ac:dyDescent="0.2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</row>
    <row r="2" spans="1:15" ht="11.25" customHeight="1" x14ac:dyDescent="0.2"/>
    <row r="3" spans="1:15" ht="15.75" customHeight="1" x14ac:dyDescent="0.2">
      <c r="B3" s="52" t="s">
        <v>1</v>
      </c>
      <c r="C3" s="52"/>
      <c r="D3" s="52"/>
      <c r="E3" s="52"/>
      <c r="F3" s="52"/>
      <c r="G3" s="52"/>
      <c r="H3" s="52"/>
      <c r="I3" s="52"/>
      <c r="J3" s="52"/>
      <c r="K3" s="52"/>
    </row>
    <row r="4" spans="1:15" ht="15.75" customHeight="1" x14ac:dyDescent="0.2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5" spans="1:15" ht="15.75" customHeight="1" x14ac:dyDescent="0.2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</row>
    <row r="6" spans="1:15" ht="11.25" customHeight="1" x14ac:dyDescent="0.2"/>
    <row r="7" spans="1:15" ht="24.75" customHeight="1" x14ac:dyDescent="0.2">
      <c r="B7" s="54" t="s">
        <v>4</v>
      </c>
      <c r="C7" s="54"/>
      <c r="D7" s="54"/>
      <c r="E7" s="54"/>
      <c r="F7" s="54"/>
      <c r="G7" s="54"/>
      <c r="H7" s="54"/>
      <c r="I7" s="54"/>
      <c r="J7" s="54"/>
      <c r="K7" s="54"/>
    </row>
    <row r="8" spans="1:15" ht="36.75" customHeight="1" x14ac:dyDescent="0.2">
      <c r="B8" s="49" t="s">
        <v>5</v>
      </c>
      <c r="C8" s="49"/>
      <c r="D8" s="49" t="s">
        <v>6</v>
      </c>
      <c r="E8" s="49"/>
      <c r="F8" s="49" t="s">
        <v>7</v>
      </c>
      <c r="G8" s="49"/>
      <c r="H8" s="49" t="s">
        <v>8</v>
      </c>
      <c r="I8" s="49"/>
      <c r="J8" s="50" t="s">
        <v>9</v>
      </c>
      <c r="K8" s="50"/>
    </row>
    <row r="9" spans="1:15" ht="16.5" customHeight="1" x14ac:dyDescent="0.2">
      <c r="B9" s="55" t="s">
        <v>10</v>
      </c>
      <c r="C9" s="55"/>
      <c r="D9" s="55"/>
      <c r="E9" s="55"/>
      <c r="F9" s="55"/>
      <c r="G9" s="55"/>
      <c r="H9" s="55"/>
      <c r="I9" s="55"/>
      <c r="J9" s="55"/>
      <c r="K9" s="55"/>
    </row>
    <row r="10" spans="1:15" ht="16.5" customHeight="1" x14ac:dyDescent="0.2">
      <c r="B10" s="56">
        <v>600500</v>
      </c>
      <c r="C10" s="56"/>
      <c r="D10" s="57">
        <v>500</v>
      </c>
      <c r="E10" s="57"/>
      <c r="F10" s="58">
        <v>0</v>
      </c>
      <c r="G10" s="58"/>
      <c r="H10" s="58">
        <v>0</v>
      </c>
      <c r="I10" s="58"/>
      <c r="J10" s="56">
        <v>600000</v>
      </c>
      <c r="K10" s="56"/>
    </row>
    <row r="11" spans="1:15" ht="30.75" customHeight="1" x14ac:dyDescent="0.2">
      <c r="B11" s="54" t="s">
        <v>11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5" ht="24.75" customHeight="1" x14ac:dyDescent="0.2">
      <c r="B12" s="59" t="s">
        <v>12</v>
      </c>
      <c r="C12" s="59" t="s">
        <v>13</v>
      </c>
      <c r="D12" s="59"/>
      <c r="E12" s="63" t="s">
        <v>14</v>
      </c>
      <c r="F12" s="64" t="s">
        <v>15</v>
      </c>
      <c r="G12" s="64"/>
      <c r="H12" s="64" t="s">
        <v>16</v>
      </c>
      <c r="I12" s="64"/>
      <c r="J12" s="64" t="s">
        <v>17</v>
      </c>
      <c r="K12" s="64"/>
      <c r="L12" s="64" t="s">
        <v>18</v>
      </c>
      <c r="M12" s="64"/>
      <c r="N12" s="59" t="s">
        <v>19</v>
      </c>
      <c r="O12" s="59"/>
    </row>
    <row r="13" spans="1:15" ht="12.75" customHeight="1" x14ac:dyDescent="0.2">
      <c r="B13" s="60"/>
      <c r="C13" s="61"/>
      <c r="D13" s="62"/>
      <c r="E13" s="62"/>
      <c r="F13" s="1" t="s">
        <v>20</v>
      </c>
      <c r="G13" s="1" t="s">
        <v>21</v>
      </c>
      <c r="H13" s="1" t="s">
        <v>20</v>
      </c>
      <c r="I13" s="1" t="s">
        <v>21</v>
      </c>
      <c r="J13" s="1" t="s">
        <v>20</v>
      </c>
      <c r="K13" s="1" t="s">
        <v>21</v>
      </c>
      <c r="L13" s="1" t="s">
        <v>20</v>
      </c>
      <c r="M13" s="1" t="s">
        <v>21</v>
      </c>
      <c r="N13" s="1" t="s">
        <v>20</v>
      </c>
      <c r="O13" s="1" t="s">
        <v>21</v>
      </c>
    </row>
    <row r="14" spans="1:15" ht="12.75" customHeight="1" x14ac:dyDescent="0.2">
      <c r="B14" s="1" t="s">
        <v>22</v>
      </c>
      <c r="C14" s="67" t="s">
        <v>23</v>
      </c>
      <c r="D14" s="67"/>
      <c r="E14" s="1" t="s">
        <v>24</v>
      </c>
      <c r="F14" s="1" t="s">
        <v>25</v>
      </c>
      <c r="G14" s="1" t="s">
        <v>26</v>
      </c>
      <c r="H14" s="1" t="s">
        <v>27</v>
      </c>
      <c r="I14" s="1" t="s">
        <v>28</v>
      </c>
      <c r="J14" s="1" t="s">
        <v>29</v>
      </c>
      <c r="K14" s="1" t="s">
        <v>30</v>
      </c>
      <c r="L14" s="1" t="s">
        <v>31</v>
      </c>
      <c r="M14" s="1" t="s">
        <v>32</v>
      </c>
      <c r="N14" s="1" t="s">
        <v>33</v>
      </c>
      <c r="O14" s="1" t="s">
        <v>34</v>
      </c>
    </row>
    <row r="15" spans="1:15" ht="12.75" customHeight="1" x14ac:dyDescent="0.2">
      <c r="B15" s="68" t="s">
        <v>10</v>
      </c>
      <c r="C15" s="68"/>
      <c r="D15" s="68"/>
      <c r="E15" s="68"/>
      <c r="F15" s="2">
        <v>300000</v>
      </c>
      <c r="G15" s="2">
        <v>60000</v>
      </c>
      <c r="H15" s="3">
        <v>249.78</v>
      </c>
      <c r="I15" s="3">
        <v>49.95</v>
      </c>
      <c r="J15" s="4">
        <v>0</v>
      </c>
      <c r="K15" s="4">
        <v>0</v>
      </c>
      <c r="L15" s="4">
        <v>0</v>
      </c>
      <c r="M15" s="4">
        <v>0</v>
      </c>
      <c r="N15" s="2">
        <v>299750.21999999997</v>
      </c>
      <c r="O15" s="2">
        <v>59950.05</v>
      </c>
    </row>
    <row r="16" spans="1:15" ht="24.75" customHeight="1" x14ac:dyDescent="0.2">
      <c r="A16" s="5"/>
      <c r="B16" s="6" t="s">
        <v>35</v>
      </c>
      <c r="C16" s="65" t="s">
        <v>36</v>
      </c>
      <c r="D16" s="65"/>
      <c r="E16" s="7" t="s">
        <v>37</v>
      </c>
      <c r="F16" s="8">
        <v>100000</v>
      </c>
      <c r="G16" s="8">
        <v>20000</v>
      </c>
      <c r="H16" s="9">
        <v>83.26</v>
      </c>
      <c r="I16" s="9">
        <v>16.649999999999999</v>
      </c>
      <c r="J16" s="10">
        <v>0</v>
      </c>
      <c r="K16" s="10">
        <v>0</v>
      </c>
      <c r="L16" s="10">
        <v>0</v>
      </c>
      <c r="M16" s="10">
        <v>0</v>
      </c>
      <c r="N16" s="8">
        <v>99916.74</v>
      </c>
      <c r="O16" s="8">
        <v>19983.349999999999</v>
      </c>
    </row>
    <row r="17" spans="1:15" ht="24.75" customHeight="1" x14ac:dyDescent="0.2">
      <c r="A17" s="5"/>
      <c r="B17" s="6" t="s">
        <v>38</v>
      </c>
      <c r="C17" s="65" t="s">
        <v>36</v>
      </c>
      <c r="D17" s="65"/>
      <c r="E17" s="7" t="s">
        <v>37</v>
      </c>
      <c r="F17" s="8">
        <v>100000</v>
      </c>
      <c r="G17" s="8">
        <v>20000</v>
      </c>
      <c r="H17" s="9">
        <v>83.26</v>
      </c>
      <c r="I17" s="9">
        <v>16.649999999999999</v>
      </c>
      <c r="J17" s="10">
        <v>0</v>
      </c>
      <c r="K17" s="10">
        <v>0</v>
      </c>
      <c r="L17" s="10">
        <v>0</v>
      </c>
      <c r="M17" s="10">
        <v>0</v>
      </c>
      <c r="N17" s="8">
        <v>99916.74</v>
      </c>
      <c r="O17" s="8">
        <v>19983.349999999999</v>
      </c>
    </row>
    <row r="18" spans="1:15" ht="24.75" customHeight="1" x14ac:dyDescent="0.2">
      <c r="A18" s="5"/>
      <c r="B18" s="6" t="s">
        <v>39</v>
      </c>
      <c r="C18" s="65" t="s">
        <v>36</v>
      </c>
      <c r="D18" s="65"/>
      <c r="E18" s="7" t="s">
        <v>37</v>
      </c>
      <c r="F18" s="8">
        <v>100000</v>
      </c>
      <c r="G18" s="8">
        <v>20000</v>
      </c>
      <c r="H18" s="9">
        <v>83.26</v>
      </c>
      <c r="I18" s="9">
        <v>16.649999999999999</v>
      </c>
      <c r="J18" s="10">
        <v>0</v>
      </c>
      <c r="K18" s="10">
        <v>0</v>
      </c>
      <c r="L18" s="10">
        <v>0</v>
      </c>
      <c r="M18" s="10">
        <v>0</v>
      </c>
      <c r="N18" s="8">
        <v>99916.74</v>
      </c>
      <c r="O18" s="8">
        <v>19983.349999999999</v>
      </c>
    </row>
    <row r="19" spans="1:15" ht="12.75" customHeight="1" x14ac:dyDescent="0.25">
      <c r="A19" s="5"/>
      <c r="B19" s="11"/>
      <c r="C19" s="66"/>
      <c r="D19" s="66"/>
      <c r="E19" s="12" t="s">
        <v>40</v>
      </c>
      <c r="F19" s="13">
        <v>300000</v>
      </c>
      <c r="G19" s="13">
        <v>60000</v>
      </c>
      <c r="H19" s="14">
        <v>249.78</v>
      </c>
      <c r="I19" s="14">
        <v>49.95</v>
      </c>
      <c r="J19" s="15">
        <v>0</v>
      </c>
      <c r="K19" s="15">
        <v>0</v>
      </c>
      <c r="L19" s="15">
        <v>0</v>
      </c>
      <c r="M19" s="15">
        <v>0</v>
      </c>
      <c r="N19" s="13">
        <v>299750.21999999997</v>
      </c>
      <c r="O19" s="13">
        <v>59950.05</v>
      </c>
    </row>
    <row r="22" spans="1:15" x14ac:dyDescent="0.2">
      <c r="B22" s="39" t="s">
        <v>63</v>
      </c>
    </row>
    <row r="23" spans="1:15" x14ac:dyDescent="0.2">
      <c r="B23" s="39" t="s">
        <v>64</v>
      </c>
    </row>
    <row r="24" spans="1:15" x14ac:dyDescent="0.2">
      <c r="B24" t="s">
        <v>67</v>
      </c>
    </row>
  </sheetData>
  <mergeCells count="31">
    <mergeCell ref="C18:D18"/>
    <mergeCell ref="C19:D19"/>
    <mergeCell ref="L12:M12"/>
    <mergeCell ref="N12:O12"/>
    <mergeCell ref="C14:D14"/>
    <mergeCell ref="B15:E15"/>
    <mergeCell ref="C16:D16"/>
    <mergeCell ref="C17:D17"/>
    <mergeCell ref="B11:K11"/>
    <mergeCell ref="B12:B13"/>
    <mergeCell ref="C12:D13"/>
    <mergeCell ref="E12:E13"/>
    <mergeCell ref="F12:G12"/>
    <mergeCell ref="H12:I12"/>
    <mergeCell ref="J12:K12"/>
    <mergeCell ref="B9:K9"/>
    <mergeCell ref="B10:C10"/>
    <mergeCell ref="D10:E10"/>
    <mergeCell ref="F10:G10"/>
    <mergeCell ref="H10:I10"/>
    <mergeCell ref="J10:K10"/>
    <mergeCell ref="B1:K1"/>
    <mergeCell ref="B3:K3"/>
    <mergeCell ref="B4:K4"/>
    <mergeCell ref="B5:K5"/>
    <mergeCell ref="B7:K7"/>
    <mergeCell ref="B8:C8"/>
    <mergeCell ref="D8:E8"/>
    <mergeCell ref="F8:G8"/>
    <mergeCell ref="H8:I8"/>
    <mergeCell ref="J8:K8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autoPageBreaks="0" fitToPage="1"/>
  </sheetPr>
  <dimension ref="A1:L20"/>
  <sheetViews>
    <sheetView showGridLines="0" workbookViewId="0">
      <selection activeCell="I21" sqref="I21"/>
    </sheetView>
  </sheetViews>
  <sheetFormatPr defaultRowHeight="10.199999999999999" x14ac:dyDescent="0.2"/>
  <cols>
    <col min="1" max="1" width="2.140625" customWidth="1"/>
    <col min="2" max="2" width="19.28515625" customWidth="1"/>
    <col min="3" max="3" width="16.85546875" customWidth="1"/>
    <col min="4" max="4" width="16.28515625" customWidth="1"/>
    <col min="5" max="5" width="20" customWidth="1"/>
    <col min="6" max="6" width="15.28515625" customWidth="1"/>
    <col min="7" max="7" width="15" customWidth="1"/>
    <col min="8" max="8" width="14" customWidth="1"/>
    <col min="9" max="9" width="13.85546875" customWidth="1"/>
    <col min="10" max="10" width="14" customWidth="1"/>
    <col min="11" max="11" width="13" customWidth="1"/>
    <col min="12" max="12" width="14.140625" customWidth="1"/>
    <col min="13" max="256" width="10.28515625" customWidth="1"/>
  </cols>
  <sheetData>
    <row r="1" spans="2:12" ht="15.75" customHeight="1" x14ac:dyDescent="0.2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</row>
    <row r="2" spans="2:12" ht="11.25" customHeight="1" x14ac:dyDescent="0.2"/>
    <row r="3" spans="2:12" ht="15.75" customHeight="1" x14ac:dyDescent="0.2">
      <c r="B3" s="52" t="s">
        <v>1</v>
      </c>
      <c r="C3" s="52"/>
      <c r="D3" s="52"/>
      <c r="E3" s="52"/>
      <c r="F3" s="52"/>
      <c r="G3" s="52"/>
      <c r="H3" s="52"/>
      <c r="I3" s="52"/>
      <c r="J3" s="52"/>
      <c r="K3" s="52"/>
    </row>
    <row r="4" spans="2:12" ht="15.75" customHeight="1" x14ac:dyDescent="0.2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5" spans="2:12" ht="15.75" customHeight="1" x14ac:dyDescent="0.2">
      <c r="B5" s="53" t="s">
        <v>41</v>
      </c>
      <c r="C5" s="53"/>
      <c r="D5" s="53"/>
      <c r="E5" s="53"/>
      <c r="F5" s="53"/>
      <c r="G5" s="53"/>
      <c r="H5" s="53"/>
      <c r="I5" s="53"/>
      <c r="J5" s="53"/>
      <c r="K5" s="53"/>
    </row>
    <row r="6" spans="2:12" ht="11.25" customHeight="1" x14ac:dyDescent="0.2"/>
    <row r="7" spans="2:12" ht="24.75" customHeight="1" x14ac:dyDescent="0.2">
      <c r="B7" s="54" t="s">
        <v>4</v>
      </c>
      <c r="C7" s="54"/>
      <c r="D7" s="54"/>
      <c r="E7" s="54"/>
      <c r="F7" s="54"/>
      <c r="G7" s="54"/>
      <c r="H7" s="54"/>
      <c r="I7" s="54"/>
      <c r="J7" s="54"/>
      <c r="K7" s="54"/>
    </row>
    <row r="8" spans="2:12" ht="36.75" customHeight="1" x14ac:dyDescent="0.2">
      <c r="B8" s="49" t="s">
        <v>5</v>
      </c>
      <c r="C8" s="49"/>
      <c r="D8" s="49" t="s">
        <v>6</v>
      </c>
      <c r="E8" s="49"/>
      <c r="F8" s="50" t="s">
        <v>9</v>
      </c>
      <c r="G8" s="50"/>
      <c r="H8" s="69"/>
      <c r="I8" s="69"/>
      <c r="J8" s="69"/>
      <c r="K8" s="69"/>
    </row>
    <row r="9" spans="2:12" ht="16.5" customHeight="1" x14ac:dyDescent="0.2">
      <c r="B9" s="55" t="s">
        <v>42</v>
      </c>
      <c r="C9" s="55"/>
      <c r="D9" s="55"/>
      <c r="E9" s="55"/>
      <c r="F9" s="55"/>
      <c r="G9" s="55"/>
      <c r="H9" s="70"/>
      <c r="I9" s="70"/>
      <c r="J9" s="70"/>
      <c r="K9" s="71"/>
      <c r="L9" s="19"/>
    </row>
    <row r="10" spans="2:12" ht="16.5" customHeight="1" x14ac:dyDescent="0.2">
      <c r="B10" s="56">
        <v>600500</v>
      </c>
      <c r="C10" s="56"/>
      <c r="D10" s="57">
        <v>500</v>
      </c>
      <c r="E10" s="57"/>
      <c r="F10" s="56">
        <v>600000</v>
      </c>
      <c r="G10" s="56"/>
      <c r="H10" s="72">
        <v>0</v>
      </c>
      <c r="I10" s="72"/>
      <c r="J10" s="73"/>
      <c r="K10" s="73"/>
    </row>
    <row r="11" spans="2:12" ht="32.4" customHeight="1" x14ac:dyDescent="0.2">
      <c r="B11" s="20"/>
      <c r="C11" s="21">
        <v>1</v>
      </c>
      <c r="D11" s="20"/>
      <c r="E11" s="43">
        <f>C11-G11</f>
        <v>8.3263946711076287E-4</v>
      </c>
      <c r="F11" s="20"/>
      <c r="G11" s="21">
        <f>F10/B10</f>
        <v>0.99916736053288924</v>
      </c>
      <c r="H11" s="74" t="s">
        <v>66</v>
      </c>
      <c r="I11" s="74"/>
      <c r="J11" s="17"/>
      <c r="K11" s="17"/>
    </row>
    <row r="12" spans="2:12" ht="16.5" customHeight="1" x14ac:dyDescent="0.2">
      <c r="B12" s="40"/>
      <c r="C12" s="40"/>
      <c r="D12" s="40"/>
      <c r="E12" s="40" t="s">
        <v>68</v>
      </c>
      <c r="F12" s="40"/>
      <c r="G12" s="44">
        <f>'Правило 5%'!D9</f>
        <v>8.0578012946200749E-4</v>
      </c>
      <c r="H12" s="74" t="s">
        <v>65</v>
      </c>
      <c r="I12" s="74"/>
      <c r="J12" s="18"/>
      <c r="K12" s="18"/>
    </row>
    <row r="13" spans="2:12" ht="30.75" customHeight="1" x14ac:dyDescent="0.2">
      <c r="B13" s="54" t="s">
        <v>11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2:12" ht="24.75" customHeight="1" x14ac:dyDescent="0.2">
      <c r="B14" s="59" t="s">
        <v>12</v>
      </c>
      <c r="C14" s="59" t="s">
        <v>13</v>
      </c>
      <c r="D14" s="59"/>
      <c r="E14" s="63" t="s">
        <v>14</v>
      </c>
      <c r="F14" s="64" t="s">
        <v>15</v>
      </c>
      <c r="G14" s="64"/>
      <c r="H14" s="75" t="s">
        <v>16</v>
      </c>
      <c r="I14" s="75"/>
      <c r="J14" s="59" t="s">
        <v>19</v>
      </c>
      <c r="K14" s="59"/>
    </row>
    <row r="15" spans="2:12" ht="12.75" customHeight="1" x14ac:dyDescent="0.2">
      <c r="B15" s="60"/>
      <c r="C15" s="61"/>
      <c r="D15" s="62"/>
      <c r="E15" s="62"/>
      <c r="F15" s="1" t="s">
        <v>20</v>
      </c>
      <c r="G15" s="1" t="s">
        <v>21</v>
      </c>
      <c r="H15" s="1" t="s">
        <v>20</v>
      </c>
      <c r="I15" s="1" t="s">
        <v>21</v>
      </c>
      <c r="J15" s="1" t="s">
        <v>20</v>
      </c>
      <c r="K15" s="1" t="s">
        <v>21</v>
      </c>
    </row>
    <row r="16" spans="2:12" ht="12.75" customHeight="1" x14ac:dyDescent="0.2">
      <c r="B16" s="1" t="s">
        <v>22</v>
      </c>
      <c r="C16" s="67" t="s">
        <v>23</v>
      </c>
      <c r="D16" s="67"/>
      <c r="E16" s="1" t="s">
        <v>24</v>
      </c>
      <c r="F16" s="1" t="s">
        <v>25</v>
      </c>
      <c r="G16" s="1" t="s">
        <v>26</v>
      </c>
      <c r="H16" s="1" t="s">
        <v>27</v>
      </c>
      <c r="I16" s="1" t="s">
        <v>28</v>
      </c>
      <c r="J16" s="1">
        <v>8</v>
      </c>
      <c r="K16" s="1">
        <v>9</v>
      </c>
    </row>
    <row r="17" spans="1:11" ht="24.75" customHeight="1" x14ac:dyDescent="0.2">
      <c r="A17" s="5"/>
      <c r="B17" s="6" t="s">
        <v>35</v>
      </c>
      <c r="C17" s="65" t="s">
        <v>36</v>
      </c>
      <c r="D17" s="65"/>
      <c r="E17" s="7" t="s">
        <v>37</v>
      </c>
      <c r="F17" s="8">
        <v>100000</v>
      </c>
      <c r="G17" s="8">
        <v>20000</v>
      </c>
      <c r="H17" s="45">
        <f>F17*$E$11</f>
        <v>83.263946711076287</v>
      </c>
      <c r="I17" s="45">
        <f>G17*$E$11</f>
        <v>16.652789342215257</v>
      </c>
      <c r="J17" s="8">
        <f>F17-H17</f>
        <v>99916.736053288929</v>
      </c>
      <c r="K17" s="8">
        <f>G17-I17</f>
        <v>19983.347210657786</v>
      </c>
    </row>
    <row r="18" spans="1:11" ht="24.75" customHeight="1" x14ac:dyDescent="0.2">
      <c r="A18" s="5"/>
      <c r="B18" s="6" t="s">
        <v>38</v>
      </c>
      <c r="C18" s="65" t="s">
        <v>36</v>
      </c>
      <c r="D18" s="65"/>
      <c r="E18" s="7" t="s">
        <v>37</v>
      </c>
      <c r="F18" s="8">
        <v>100000</v>
      </c>
      <c r="G18" s="8">
        <v>20000</v>
      </c>
      <c r="H18" s="45">
        <f t="shared" ref="H18:H19" si="0">F18*$E$11</f>
        <v>83.263946711076287</v>
      </c>
      <c r="I18" s="45">
        <f t="shared" ref="I18:I19" si="1">G18*$E$11</f>
        <v>16.652789342215257</v>
      </c>
      <c r="J18" s="8">
        <f t="shared" ref="J18:J19" si="2">F18-H18</f>
        <v>99916.736053288929</v>
      </c>
      <c r="K18" s="8">
        <f t="shared" ref="K18:K19" si="3">G18-I18</f>
        <v>19983.347210657786</v>
      </c>
    </row>
    <row r="19" spans="1:11" ht="24.75" customHeight="1" x14ac:dyDescent="0.2">
      <c r="A19" s="5"/>
      <c r="B19" s="6" t="s">
        <v>39</v>
      </c>
      <c r="C19" s="65" t="s">
        <v>36</v>
      </c>
      <c r="D19" s="65"/>
      <c r="E19" s="7" t="s">
        <v>37</v>
      </c>
      <c r="F19" s="8">
        <v>100000</v>
      </c>
      <c r="G19" s="8">
        <v>20000</v>
      </c>
      <c r="H19" s="45">
        <f t="shared" si="0"/>
        <v>83.263946711076287</v>
      </c>
      <c r="I19" s="45">
        <f t="shared" si="1"/>
        <v>16.652789342215257</v>
      </c>
      <c r="J19" s="8">
        <f t="shared" si="2"/>
        <v>99916.736053288929</v>
      </c>
      <c r="K19" s="8">
        <f t="shared" si="3"/>
        <v>19983.347210657786</v>
      </c>
    </row>
    <row r="20" spans="1:11" ht="12.75" customHeight="1" x14ac:dyDescent="0.25">
      <c r="A20" s="5"/>
      <c r="B20" s="11"/>
      <c r="C20" s="66"/>
      <c r="D20" s="66"/>
      <c r="E20" s="12" t="s">
        <v>40</v>
      </c>
      <c r="F20" s="13">
        <f t="shared" ref="F20:K20" si="4">SUM(F17:F19)</f>
        <v>300000</v>
      </c>
      <c r="G20" s="13">
        <f t="shared" si="4"/>
        <v>60000</v>
      </c>
      <c r="H20" s="14">
        <f t="shared" si="4"/>
        <v>249.79184013322885</v>
      </c>
      <c r="I20" s="14">
        <f t="shared" si="4"/>
        <v>49.958368026645772</v>
      </c>
      <c r="J20" s="13">
        <f t="shared" si="4"/>
        <v>299750.2081598668</v>
      </c>
      <c r="K20" s="13">
        <f t="shared" si="4"/>
        <v>59950.041631973363</v>
      </c>
    </row>
  </sheetData>
  <mergeCells count="30">
    <mergeCell ref="C19:D19"/>
    <mergeCell ref="C20:D20"/>
    <mergeCell ref="H11:I11"/>
    <mergeCell ref="C16:D16"/>
    <mergeCell ref="C17:D17"/>
    <mergeCell ref="C18:D18"/>
    <mergeCell ref="B13:K13"/>
    <mergeCell ref="B14:B15"/>
    <mergeCell ref="C14:D15"/>
    <mergeCell ref="E14:E15"/>
    <mergeCell ref="F14:G14"/>
    <mergeCell ref="H14:I14"/>
    <mergeCell ref="J14:K14"/>
    <mergeCell ref="H12:I12"/>
    <mergeCell ref="B9:K9"/>
    <mergeCell ref="B10:C10"/>
    <mergeCell ref="D10:E10"/>
    <mergeCell ref="F10:G10"/>
    <mergeCell ref="H10:I10"/>
    <mergeCell ref="J10:K10"/>
    <mergeCell ref="B1:K1"/>
    <mergeCell ref="B3:K3"/>
    <mergeCell ref="B4:K4"/>
    <mergeCell ref="B5:K5"/>
    <mergeCell ref="B7:K7"/>
    <mergeCell ref="B8:C8"/>
    <mergeCell ref="D8:E8"/>
    <mergeCell ref="F8:G8"/>
    <mergeCell ref="H8:I8"/>
    <mergeCell ref="J8:K8"/>
  </mergeCells>
  <pageMargins left="0.39370078740157477" right="0.39370078740157477" top="0.39370078740157477" bottom="0.39370078740157477" header="0" footer="0"/>
  <pageSetup paperSize="9" fitToHeight="0" pageOrder="overThenDown" orientation="landscape" r:id="rId1"/>
  <headerFooter alignWithMargins="0"/>
  <ignoredErrors>
    <ignoredError sqref="B16:I1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autoPageBreaks="0" fitToPage="1"/>
  </sheetPr>
  <dimension ref="A1:L20"/>
  <sheetViews>
    <sheetView showGridLines="0" zoomScaleNormal="100" workbookViewId="0">
      <selection activeCell="N18" sqref="N18"/>
    </sheetView>
  </sheetViews>
  <sheetFormatPr defaultRowHeight="10.199999999999999" x14ac:dyDescent="0.2"/>
  <cols>
    <col min="1" max="1" width="2.140625" customWidth="1"/>
    <col min="2" max="2" width="19.28515625" customWidth="1"/>
    <col min="3" max="3" width="16.85546875" customWidth="1"/>
    <col min="4" max="4" width="16.28515625" customWidth="1"/>
    <col min="5" max="5" width="20" customWidth="1"/>
    <col min="6" max="6" width="15.28515625" customWidth="1"/>
    <col min="7" max="7" width="15" customWidth="1"/>
    <col min="8" max="8" width="14" customWidth="1"/>
    <col min="9" max="9" width="13.85546875" customWidth="1"/>
    <col min="10" max="10" width="14" customWidth="1"/>
    <col min="11" max="11" width="13" customWidth="1"/>
    <col min="12" max="12" width="14.140625" customWidth="1"/>
    <col min="13" max="256" width="10.28515625" customWidth="1"/>
  </cols>
  <sheetData>
    <row r="1" spans="2:12" ht="15.75" customHeight="1" x14ac:dyDescent="0.2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</row>
    <row r="2" spans="2:12" ht="11.25" customHeight="1" x14ac:dyDescent="0.2"/>
    <row r="3" spans="2:12" ht="15.75" customHeight="1" x14ac:dyDescent="0.2">
      <c r="B3" s="52" t="s">
        <v>1</v>
      </c>
      <c r="C3" s="52"/>
      <c r="D3" s="52"/>
      <c r="E3" s="52"/>
      <c r="F3" s="52"/>
      <c r="G3" s="52"/>
      <c r="H3" s="52"/>
      <c r="I3" s="52"/>
      <c r="J3" s="52"/>
      <c r="K3" s="52"/>
    </row>
    <row r="4" spans="2:12" ht="15.75" customHeight="1" x14ac:dyDescent="0.2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5" spans="2:12" ht="15.75" customHeight="1" x14ac:dyDescent="0.2">
      <c r="B5" s="53" t="s">
        <v>41</v>
      </c>
      <c r="C5" s="53"/>
      <c r="D5" s="53"/>
      <c r="E5" s="53"/>
      <c r="F5" s="53"/>
      <c r="G5" s="53"/>
      <c r="H5" s="53"/>
      <c r="I5" s="53"/>
      <c r="J5" s="53"/>
      <c r="K5" s="53"/>
    </row>
    <row r="6" spans="2:12" ht="11.25" customHeight="1" x14ac:dyDescent="0.2"/>
    <row r="7" spans="2:12" ht="24.75" customHeight="1" x14ac:dyDescent="0.2">
      <c r="B7" s="54" t="s">
        <v>4</v>
      </c>
      <c r="C7" s="54"/>
      <c r="D7" s="54"/>
      <c r="E7" s="54"/>
      <c r="F7" s="54"/>
      <c r="G7" s="54"/>
      <c r="H7" s="54"/>
      <c r="I7" s="54"/>
      <c r="J7" s="54"/>
      <c r="K7" s="54"/>
    </row>
    <row r="8" spans="2:12" ht="36.75" customHeight="1" x14ac:dyDescent="0.2">
      <c r="B8" s="49" t="s">
        <v>5</v>
      </c>
      <c r="C8" s="49"/>
      <c r="D8" s="49" t="s">
        <v>6</v>
      </c>
      <c r="E8" s="49"/>
      <c r="F8" s="50" t="s">
        <v>9</v>
      </c>
      <c r="G8" s="50"/>
      <c r="H8" s="69"/>
      <c r="I8" s="69"/>
      <c r="J8" s="69"/>
      <c r="K8" s="69"/>
    </row>
    <row r="9" spans="2:12" ht="16.5" customHeight="1" x14ac:dyDescent="0.2">
      <c r="B9" s="55" t="s">
        <v>42</v>
      </c>
      <c r="C9" s="55"/>
      <c r="D9" s="55"/>
      <c r="E9" s="55"/>
      <c r="F9" s="55"/>
      <c r="G9" s="55"/>
      <c r="H9" s="70"/>
      <c r="I9" s="70"/>
      <c r="J9" s="70"/>
      <c r="K9" s="71"/>
      <c r="L9" s="19"/>
    </row>
    <row r="10" spans="2:12" ht="16.5" customHeight="1" x14ac:dyDescent="0.2">
      <c r="B10" s="56">
        <v>600500</v>
      </c>
      <c r="C10" s="56"/>
      <c r="D10" s="57">
        <v>500</v>
      </c>
      <c r="E10" s="57"/>
      <c r="F10" s="56">
        <v>600000</v>
      </c>
      <c r="G10" s="56"/>
      <c r="H10" s="72">
        <v>0</v>
      </c>
      <c r="I10" s="72"/>
      <c r="J10" s="73"/>
      <c r="K10" s="73"/>
    </row>
    <row r="11" spans="2:12" ht="32.4" customHeight="1" x14ac:dyDescent="0.2">
      <c r="B11" s="20"/>
      <c r="C11" s="21">
        <v>1</v>
      </c>
      <c r="D11" s="20"/>
      <c r="E11" s="41">
        <v>0</v>
      </c>
      <c r="F11" s="20"/>
      <c r="G11" s="21">
        <f>F10/B10</f>
        <v>0.99916736053288924</v>
      </c>
      <c r="H11" s="74" t="s">
        <v>66</v>
      </c>
      <c r="I11" s="74"/>
      <c r="J11" s="18"/>
      <c r="K11" s="18"/>
    </row>
    <row r="12" spans="2:12" ht="16.5" customHeight="1" x14ac:dyDescent="0.2">
      <c r="B12" s="40"/>
      <c r="C12" s="40"/>
      <c r="D12" s="40"/>
      <c r="E12" s="47" t="s">
        <v>68</v>
      </c>
      <c r="F12" s="40"/>
      <c r="G12" s="42">
        <f>'Правило 5%'!D9</f>
        <v>8.0578012946200749E-4</v>
      </c>
      <c r="H12" s="74" t="s">
        <v>65</v>
      </c>
      <c r="I12" s="74"/>
      <c r="J12" s="18"/>
      <c r="K12" s="18"/>
    </row>
    <row r="13" spans="2:12" ht="30.75" customHeight="1" x14ac:dyDescent="0.2">
      <c r="B13" s="54" t="s">
        <v>11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2:12" ht="24.75" customHeight="1" x14ac:dyDescent="0.2">
      <c r="B14" s="59" t="s">
        <v>12</v>
      </c>
      <c r="C14" s="59" t="s">
        <v>13</v>
      </c>
      <c r="D14" s="59"/>
      <c r="E14" s="63" t="s">
        <v>14</v>
      </c>
      <c r="F14" s="64" t="s">
        <v>15</v>
      </c>
      <c r="G14" s="64"/>
      <c r="H14" s="75" t="s">
        <v>16</v>
      </c>
      <c r="I14" s="75"/>
      <c r="J14" s="59" t="s">
        <v>19</v>
      </c>
      <c r="K14" s="59"/>
    </row>
    <row r="15" spans="2:12" ht="12.75" customHeight="1" x14ac:dyDescent="0.2">
      <c r="B15" s="60"/>
      <c r="C15" s="61"/>
      <c r="D15" s="62"/>
      <c r="E15" s="62"/>
      <c r="F15" s="16" t="s">
        <v>20</v>
      </c>
      <c r="G15" s="16" t="s">
        <v>21</v>
      </c>
      <c r="H15" s="16" t="s">
        <v>20</v>
      </c>
      <c r="I15" s="16" t="s">
        <v>21</v>
      </c>
      <c r="J15" s="16" t="s">
        <v>20</v>
      </c>
      <c r="K15" s="16" t="s">
        <v>21</v>
      </c>
    </row>
    <row r="16" spans="2:12" ht="12.75" customHeight="1" x14ac:dyDescent="0.2">
      <c r="B16" s="16" t="s">
        <v>22</v>
      </c>
      <c r="C16" s="67" t="s">
        <v>23</v>
      </c>
      <c r="D16" s="67"/>
      <c r="E16" s="16" t="s">
        <v>24</v>
      </c>
      <c r="F16" s="16" t="s">
        <v>25</v>
      </c>
      <c r="G16" s="16" t="s">
        <v>26</v>
      </c>
      <c r="H16" s="16" t="s">
        <v>27</v>
      </c>
      <c r="I16" s="16" t="s">
        <v>28</v>
      </c>
      <c r="J16" s="16">
        <v>8</v>
      </c>
      <c r="K16" s="16">
        <v>9</v>
      </c>
    </row>
    <row r="17" spans="1:11" ht="24.75" customHeight="1" x14ac:dyDescent="0.2">
      <c r="A17" s="5"/>
      <c r="B17" s="6" t="s">
        <v>35</v>
      </c>
      <c r="C17" s="65" t="s">
        <v>36</v>
      </c>
      <c r="D17" s="65"/>
      <c r="E17" s="7" t="s">
        <v>37</v>
      </c>
      <c r="F17" s="8">
        <v>100000</v>
      </c>
      <c r="G17" s="8">
        <v>20000</v>
      </c>
      <c r="H17" s="46">
        <f>F17*$E$11</f>
        <v>0</v>
      </c>
      <c r="I17" s="46">
        <f>G17*$E$11</f>
        <v>0</v>
      </c>
      <c r="J17" s="8">
        <f>F17-H17</f>
        <v>100000</v>
      </c>
      <c r="K17" s="8">
        <f>G17-I17</f>
        <v>20000</v>
      </c>
    </row>
    <row r="18" spans="1:11" ht="24.75" customHeight="1" x14ac:dyDescent="0.2">
      <c r="A18" s="5"/>
      <c r="B18" s="6" t="s">
        <v>38</v>
      </c>
      <c r="C18" s="65" t="s">
        <v>36</v>
      </c>
      <c r="D18" s="65"/>
      <c r="E18" s="7" t="s">
        <v>37</v>
      </c>
      <c r="F18" s="8">
        <v>100000</v>
      </c>
      <c r="G18" s="8">
        <v>20000</v>
      </c>
      <c r="H18" s="46">
        <f t="shared" ref="H18:I19" si="0">F18*$E$11</f>
        <v>0</v>
      </c>
      <c r="I18" s="46">
        <f t="shared" si="0"/>
        <v>0</v>
      </c>
      <c r="J18" s="8">
        <f t="shared" ref="J18:K19" si="1">F18-H18</f>
        <v>100000</v>
      </c>
      <c r="K18" s="8">
        <f t="shared" si="1"/>
        <v>20000</v>
      </c>
    </row>
    <row r="19" spans="1:11" ht="24.75" customHeight="1" x14ac:dyDescent="0.2">
      <c r="A19" s="5"/>
      <c r="B19" s="6" t="s">
        <v>39</v>
      </c>
      <c r="C19" s="65" t="s">
        <v>36</v>
      </c>
      <c r="D19" s="65"/>
      <c r="E19" s="7" t="s">
        <v>37</v>
      </c>
      <c r="F19" s="8">
        <v>100000</v>
      </c>
      <c r="G19" s="8">
        <v>20000</v>
      </c>
      <c r="H19" s="46">
        <f t="shared" si="0"/>
        <v>0</v>
      </c>
      <c r="I19" s="46">
        <f t="shared" si="0"/>
        <v>0</v>
      </c>
      <c r="J19" s="8">
        <f t="shared" si="1"/>
        <v>100000</v>
      </c>
      <c r="K19" s="8">
        <f t="shared" si="1"/>
        <v>20000</v>
      </c>
    </row>
    <row r="20" spans="1:11" ht="12.75" customHeight="1" x14ac:dyDescent="0.25">
      <c r="A20" s="5"/>
      <c r="B20" s="11"/>
      <c r="C20" s="66"/>
      <c r="D20" s="66"/>
      <c r="E20" s="12" t="s">
        <v>40</v>
      </c>
      <c r="F20" s="13">
        <f t="shared" ref="F20:K20" si="2">SUM(F17:F19)</f>
        <v>300000</v>
      </c>
      <c r="G20" s="13">
        <f t="shared" si="2"/>
        <v>60000</v>
      </c>
      <c r="H20" s="14">
        <f t="shared" si="2"/>
        <v>0</v>
      </c>
      <c r="I20" s="14">
        <f t="shared" si="2"/>
        <v>0</v>
      </c>
      <c r="J20" s="13">
        <f t="shared" si="2"/>
        <v>300000</v>
      </c>
      <c r="K20" s="13">
        <f t="shared" si="2"/>
        <v>60000</v>
      </c>
    </row>
  </sheetData>
  <mergeCells count="30">
    <mergeCell ref="B8:C8"/>
    <mergeCell ref="D8:E8"/>
    <mergeCell ref="F8:G8"/>
    <mergeCell ref="H8:I8"/>
    <mergeCell ref="J8:K8"/>
    <mergeCell ref="B1:K1"/>
    <mergeCell ref="B3:K3"/>
    <mergeCell ref="B4:K4"/>
    <mergeCell ref="B5:K5"/>
    <mergeCell ref="B7:K7"/>
    <mergeCell ref="B9:K9"/>
    <mergeCell ref="B10:C10"/>
    <mergeCell ref="D10:E10"/>
    <mergeCell ref="F10:G10"/>
    <mergeCell ref="H10:I10"/>
    <mergeCell ref="J10:K10"/>
    <mergeCell ref="H12:I12"/>
    <mergeCell ref="H11:I11"/>
    <mergeCell ref="B13:K13"/>
    <mergeCell ref="B14:B15"/>
    <mergeCell ref="C14:D15"/>
    <mergeCell ref="E14:E15"/>
    <mergeCell ref="F14:G14"/>
    <mergeCell ref="H14:I14"/>
    <mergeCell ref="J14:K14"/>
    <mergeCell ref="C16:D16"/>
    <mergeCell ref="C17:D17"/>
    <mergeCell ref="C18:D18"/>
    <mergeCell ref="C19:D19"/>
    <mergeCell ref="C20:D20"/>
  </mergeCells>
  <pageMargins left="0.39370078740157477" right="0.39370078740157477" top="0.39370078740157477" bottom="0.39370078740157477" header="0" footer="0"/>
  <pageSetup paperSize="9" scale="95" fitToHeight="0" pageOrder="overThenDown" orientation="landscape" r:id="rId1"/>
  <headerFooter alignWithMargins="0"/>
  <ignoredErrors>
    <ignoredError sqref="B16:K1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D21"/>
  <sheetViews>
    <sheetView showGridLines="0" tabSelected="1" zoomScale="120" zoomScaleNormal="120" zoomScaleSheetLayoutView="100" workbookViewId="0">
      <selection activeCell="C27" sqref="C27"/>
    </sheetView>
  </sheetViews>
  <sheetFormatPr defaultRowHeight="10.199999999999999" x14ac:dyDescent="0.2"/>
  <cols>
    <col min="2" max="2" width="13.7109375" customWidth="1"/>
    <col min="3" max="3" width="61.140625" bestFit="1" customWidth="1"/>
    <col min="4" max="4" width="19.5703125" customWidth="1"/>
  </cols>
  <sheetData>
    <row r="2" spans="2:4" ht="15.75" customHeight="1" x14ac:dyDescent="0.2">
      <c r="B2" s="51" t="s">
        <v>48</v>
      </c>
      <c r="C2" s="51"/>
      <c r="D2" s="51"/>
    </row>
    <row r="3" spans="2:4" ht="11.25" customHeight="1" x14ac:dyDescent="0.2">
      <c r="B3" t="s">
        <v>62</v>
      </c>
    </row>
    <row r="4" spans="2:4" ht="11.25" customHeight="1" x14ac:dyDescent="0.2"/>
    <row r="5" spans="2:4" ht="15.75" customHeight="1" x14ac:dyDescent="0.2">
      <c r="B5" s="52" t="s">
        <v>1</v>
      </c>
      <c r="C5" s="52"/>
      <c r="D5" s="52"/>
    </row>
    <row r="6" spans="2:4" ht="15.75" customHeight="1" x14ac:dyDescent="0.2">
      <c r="B6" s="26" t="s">
        <v>2</v>
      </c>
      <c r="C6" s="26"/>
      <c r="D6" s="26"/>
    </row>
    <row r="7" spans="2:4" ht="15.75" customHeight="1" x14ac:dyDescent="0.2">
      <c r="B7" s="26" t="s">
        <v>49</v>
      </c>
      <c r="C7" s="26"/>
      <c r="D7" s="26"/>
    </row>
    <row r="8" spans="2:4" ht="15.75" customHeight="1" x14ac:dyDescent="0.2">
      <c r="B8" s="22"/>
      <c r="C8" s="22"/>
      <c r="D8" s="22"/>
    </row>
    <row r="9" spans="2:4" s="25" customFormat="1" ht="12" x14ac:dyDescent="0.25">
      <c r="B9" s="25" t="s">
        <v>43</v>
      </c>
      <c r="C9" s="35">
        <f>D13+D14*(D17/D19)</f>
        <v>249.79184013322231</v>
      </c>
      <c r="D9" s="77">
        <f>C9/C10</f>
        <v>8.0578012946200749E-4</v>
      </c>
    </row>
    <row r="10" spans="2:4" s="25" customFormat="1" ht="12" x14ac:dyDescent="0.25">
      <c r="C10" s="36">
        <f>D16</f>
        <v>310000</v>
      </c>
    </row>
    <row r="11" spans="2:4" s="23" customFormat="1" ht="11.4" x14ac:dyDescent="0.2">
      <c r="C11" s="24"/>
    </row>
    <row r="12" spans="2:4" s="34" customFormat="1" ht="22.8" customHeight="1" x14ac:dyDescent="0.2">
      <c r="B12" s="33" t="s">
        <v>50</v>
      </c>
      <c r="C12" s="33" t="s">
        <v>51</v>
      </c>
      <c r="D12" s="33" t="s">
        <v>52</v>
      </c>
    </row>
    <row r="13" spans="2:4" s="23" customFormat="1" ht="11.4" x14ac:dyDescent="0.2">
      <c r="B13" s="28" t="s">
        <v>44</v>
      </c>
      <c r="C13" s="28" t="s">
        <v>53</v>
      </c>
      <c r="D13" s="29">
        <v>0</v>
      </c>
    </row>
    <row r="14" spans="2:4" s="23" customFormat="1" ht="11.4" x14ac:dyDescent="0.2">
      <c r="B14" s="28" t="s">
        <v>61</v>
      </c>
      <c r="C14" s="28" t="s">
        <v>56</v>
      </c>
      <c r="D14" s="29">
        <v>300000</v>
      </c>
    </row>
    <row r="15" spans="2:4" s="23" customFormat="1" ht="11.4" x14ac:dyDescent="0.2">
      <c r="B15" s="30" t="s">
        <v>55</v>
      </c>
      <c r="C15" s="28" t="s">
        <v>54</v>
      </c>
      <c r="D15" s="29">
        <v>10000</v>
      </c>
    </row>
    <row r="16" spans="2:4" s="27" customFormat="1" ht="11.4" x14ac:dyDescent="0.2">
      <c r="B16" s="38" t="s">
        <v>47</v>
      </c>
      <c r="C16" s="32" t="s">
        <v>57</v>
      </c>
      <c r="D16" s="37">
        <f>SUM(D13:D15)</f>
        <v>310000</v>
      </c>
    </row>
    <row r="17" spans="2:4" s="23" customFormat="1" ht="11.4" x14ac:dyDescent="0.2">
      <c r="B17" s="28" t="s">
        <v>45</v>
      </c>
      <c r="C17" s="28" t="s">
        <v>58</v>
      </c>
      <c r="D17" s="76">
        <v>500</v>
      </c>
    </row>
    <row r="18" spans="2:4" s="23" customFormat="1" ht="11.4" x14ac:dyDescent="0.2">
      <c r="B18" s="28" t="s">
        <v>60</v>
      </c>
      <c r="C18" s="28" t="s">
        <v>59</v>
      </c>
      <c r="D18" s="29">
        <v>600000</v>
      </c>
    </row>
    <row r="19" spans="2:4" s="27" customFormat="1" ht="11.4" x14ac:dyDescent="0.2">
      <c r="B19" s="38" t="s">
        <v>46</v>
      </c>
      <c r="C19" s="31"/>
      <c r="D19" s="37">
        <f>SUM(D17:D18)</f>
        <v>600500</v>
      </c>
    </row>
    <row r="21" spans="2:4" s="23" customFormat="1" ht="11.4" x14ac:dyDescent="0.2">
      <c r="C21" s="48" t="s">
        <v>68</v>
      </c>
    </row>
  </sheetData>
  <mergeCells count="2">
    <mergeCell ref="B2:D2"/>
    <mergeCell ref="B5: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Образец</vt:lpstr>
      <vt:lpstr>Распределение 5% нет</vt:lpstr>
      <vt:lpstr>Распределение 5% да</vt:lpstr>
      <vt:lpstr>Правило 5%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</cp:lastModifiedBy>
  <cp:revision>1</cp:revision>
  <cp:lastPrinted>2021-04-02T14:35:18Z</cp:lastPrinted>
  <dcterms:created xsi:type="dcterms:W3CDTF">2021-04-02T14:35:18Z</dcterms:created>
  <dcterms:modified xsi:type="dcterms:W3CDTF">2021-04-15T19:44:24Z</dcterms:modified>
</cp:coreProperties>
</file>